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5\Декабрь 2025 года ЮТЭК\отчёты\Раскрытие инфы на сайте\Раскрытие на новом сайте\45.г и 45.д\"/>
    </mc:Choice>
  </mc:AlternateContent>
  <bookViews>
    <workbookView xWindow="0" yWindow="0" windowWidth="28800" windowHeight="12300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F65" i="1"/>
  <c r="H65" i="1" s="1"/>
  <c r="F64" i="1"/>
  <c r="H63" i="1"/>
  <c r="H42" i="1"/>
  <c r="H38" i="1"/>
  <c r="H37" i="1" s="1"/>
  <c r="E26" i="1"/>
  <c r="H30" i="1"/>
  <c r="H28" i="1"/>
  <c r="G26" i="1"/>
  <c r="F26" i="1"/>
  <c r="F25" i="1" s="1"/>
  <c r="G25" i="1"/>
  <c r="G14" i="1"/>
  <c r="F14" i="1"/>
  <c r="E14" i="1"/>
  <c r="F66" i="1"/>
  <c r="H66" i="1" s="1"/>
  <c r="H17" i="1"/>
  <c r="H16" i="1"/>
  <c r="H15" i="1"/>
  <c r="E25" i="1" l="1"/>
  <c r="H26" i="1"/>
  <c r="H25" i="1" s="1"/>
  <c r="F13" i="1"/>
  <c r="F62" i="1"/>
  <c r="F61" i="1" s="1"/>
  <c r="E13" i="1"/>
  <c r="E62" i="1"/>
  <c r="H14" i="1"/>
  <c r="G62" i="1"/>
  <c r="G61" i="1" s="1"/>
  <c r="G13" i="1"/>
  <c r="H64" i="1"/>
  <c r="G64" i="1"/>
  <c r="F37" i="1"/>
  <c r="H18" i="1"/>
  <c r="E61" i="1" l="1"/>
  <c r="H62" i="1"/>
  <c r="H61" i="1" s="1"/>
  <c r="H13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<sst xmlns="http://schemas.openxmlformats.org/spreadsheetml/2006/main" count="60" uniqueCount="26">
  <si>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</si>
  <si>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</si>
  <si>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</si>
  <si>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</si>
  <si>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</si>
  <si>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</si>
  <si>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</si>
  <si>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</si>
  <si>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</si>
  <si>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</si>
  <si>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</si>
  <si>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</si>
  <si>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</si>
  <si>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</si>
  <si>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</si>
  <si>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</si>
  <si>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</si>
  <si>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</si>
  <si>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</si>
  <si>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</si>
  <si>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</si>
  <si>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</si>
  <si>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</si>
  <si>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</si>
  <si>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Декабрь 2025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</si>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</sst>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5/&#1044;&#1077;&#1082;&#1072;&#1073;&#1088;&#1100;%202025%20&#1075;&#1086;&#1076;&#1072;%20&#1070;&#1058;&#1069;&#1050;/&#1086;&#1090;&#1095;&#1105;&#1090;&#1099;/&#1054;&#1090;&#1095;&#1105;&#1090;&#1099;%2046&#1069;&#1057;%20&#1080;%2046&#1069;&#1069;/46&#1069;&#1057;%20&#1044;&#1077;&#1082;&#1072;&#1073;&#1088;&#1100;%202025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Прил.4 Сводная вед. ЮТЭК-РС"/>
      <sheetName val="Прил.5 Акт об ок.услуг ЮТЭК-РС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Прил.4 Сводная вед. РГЭС"/>
      <sheetName val="Прил.5 Акт об ок.услуг РГЭС"/>
      <sheetName val="Шаблон 46 ГП"/>
      <sheetName val="Структура в РЭК"/>
      <sheetName val="АПБЭ ИТОГО"/>
      <sheetName val="Прил.4 Сводная ведомость ИТОГО"/>
      <sheetName val="Прил.5 Акт об оказ.услуг ИТОГО"/>
      <sheetName val="EE.POP.RANGES.VOL.EIAS_export"/>
      <sheetName val="ЕКТ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сбор"/>
      <sheetName val="Инструкция1"/>
      <sheetName val="Титульный1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1"/>
      <sheetName val="Баланс ЭЭ и Мощности1"/>
      <sheetName val="Покупка1"/>
      <sheetName val="Продажа1"/>
      <sheetName val="Продажа РР ХМО1"/>
      <sheetName val="Прочие платежи1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H71" sqref="H71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25</v>
      </c>
    </row>
    <row r="4" spans="1:8" s="5" customFormat="1" ht="15.75" x14ac:dyDescent="0.25">
      <c r="A4" s="5" t="s">
        <v>1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33.6" customHeight="1" x14ac:dyDescent="0.2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13</v>
      </c>
      <c r="B13" s="32" t="s">
        <v>14</v>
      </c>
      <c r="C13" s="33" t="s">
        <v>15</v>
      </c>
      <c r="D13" s="34"/>
      <c r="E13" s="35">
        <f>SUM(E14:E18)</f>
        <v>0.449158</v>
      </c>
      <c r="F13" s="35">
        <f>SUM(F14:F18)</f>
        <v>4.2029940000000003</v>
      </c>
      <c r="G13" s="35">
        <f>SUM(G14:G18)</f>
        <v>3.5168879999999998</v>
      </c>
      <c r="H13" s="35">
        <f t="shared" ref="H13:H18" si="0">SUM(E13:G13)</f>
        <v>8.169039999999999</v>
      </c>
    </row>
    <row r="14" spans="1:8" ht="16.5" customHeight="1" x14ac:dyDescent="0.2">
      <c r="A14" s="36"/>
      <c r="B14" s="37" t="s">
        <v>16</v>
      </c>
      <c r="C14" s="38"/>
      <c r="D14" s="34"/>
      <c r="E14" s="34">
        <f>E19-E16</f>
        <v>0.449158</v>
      </c>
      <c r="F14" s="34">
        <f>F19-F16</f>
        <v>3.1142950000000003</v>
      </c>
      <c r="G14" s="34">
        <f>G19-G16</f>
        <v>0.31607599999999991</v>
      </c>
      <c r="H14" s="35">
        <f t="shared" si="0"/>
        <v>3.8795290000000002</v>
      </c>
    </row>
    <row r="15" spans="1:8" ht="16.5" x14ac:dyDescent="0.2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18</v>
      </c>
      <c r="C16" s="38"/>
      <c r="D16" s="40"/>
      <c r="E16" s="40"/>
      <c r="F16" s="41">
        <v>0.70846699999999996</v>
      </c>
      <c r="G16" s="41">
        <v>0.19644700000000001</v>
      </c>
      <c r="H16" s="40">
        <f t="shared" si="0"/>
        <v>0.904914</v>
      </c>
    </row>
    <row r="17" spans="1:8" ht="33" x14ac:dyDescent="0.2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 x14ac:dyDescent="0.2">
      <c r="A18" s="44"/>
      <c r="B18" s="45" t="s">
        <v>20</v>
      </c>
      <c r="C18" s="46"/>
      <c r="D18" s="47"/>
      <c r="E18" s="47"/>
      <c r="F18" s="48">
        <v>0.38023200000000001</v>
      </c>
      <c r="G18" s="48">
        <v>3.004365</v>
      </c>
      <c r="H18" s="47">
        <f t="shared" si="0"/>
        <v>3.3845969999999999</v>
      </c>
    </row>
    <row r="19" spans="1:8" ht="16.5" x14ac:dyDescent="0.2">
      <c r="A19" s="49"/>
      <c r="B19" s="50"/>
      <c r="C19" s="51"/>
      <c r="D19" s="52"/>
      <c r="E19" s="53">
        <v>0.449158</v>
      </c>
      <c r="F19" s="53">
        <v>3.822762</v>
      </c>
      <c r="G19" s="53">
        <v>0.51252299999999995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x14ac:dyDescent="0.2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x14ac:dyDescent="0.2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 x14ac:dyDescent="0.2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 x14ac:dyDescent="0.2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0.64027000000000001</v>
      </c>
      <c r="G25" s="35">
        <f>G26</f>
        <v>0.14573700000000001</v>
      </c>
      <c r="H25" s="35">
        <f>SUM(H26:H30)</f>
        <v>1.6881029999999999</v>
      </c>
    </row>
    <row r="26" spans="1:8" ht="16.5" customHeight="1" x14ac:dyDescent="0.2">
      <c r="A26" s="36"/>
      <c r="B26" s="37" t="s">
        <v>16</v>
      </c>
      <c r="C26" s="38"/>
      <c r="D26" s="41"/>
      <c r="E26" s="41">
        <f>E32-E28</f>
        <v>0</v>
      </c>
      <c r="F26" s="41">
        <f>F32-F28</f>
        <v>0.42241599999999996</v>
      </c>
      <c r="G26" s="41">
        <f>G32-G28</f>
        <v>0.14573700000000001</v>
      </c>
      <c r="H26" s="40">
        <f>D26+E26+F26+G26</f>
        <v>0.56815299999999991</v>
      </c>
    </row>
    <row r="27" spans="1:8" ht="16.5" x14ac:dyDescent="0.2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 x14ac:dyDescent="0.2">
      <c r="A28" s="36"/>
      <c r="B28" s="39" t="s">
        <v>18</v>
      </c>
      <c r="C28" s="38"/>
      <c r="D28" s="41"/>
      <c r="E28" s="41"/>
      <c r="F28" s="41">
        <v>0.21437</v>
      </c>
      <c r="G28" s="41">
        <v>4.0720999999999993E-2</v>
      </c>
      <c r="H28" s="40">
        <f>SUM(E28:G28)</f>
        <v>0.25509100000000001</v>
      </c>
    </row>
    <row r="29" spans="1:8" ht="33" x14ac:dyDescent="0.2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 x14ac:dyDescent="0.2">
      <c r="A30" s="56"/>
      <c r="B30" s="45" t="s">
        <v>20</v>
      </c>
      <c r="C30" s="57"/>
      <c r="D30" s="41"/>
      <c r="E30" s="41"/>
      <c r="F30" s="41">
        <v>3.4840000000000001E-3</v>
      </c>
      <c r="G30" s="41">
        <v>0.861375</v>
      </c>
      <c r="H30" s="40">
        <f>D30+E30+F30+G30</f>
        <v>0.86485900000000004</v>
      </c>
    </row>
    <row r="32" spans="1:8" x14ac:dyDescent="0.2">
      <c r="E32" s="58">
        <v>0</v>
      </c>
      <c r="F32" s="58">
        <v>0.63678599999999996</v>
      </c>
      <c r="G32" s="58">
        <v>0.18645800000000001</v>
      </c>
    </row>
    <row r="33" spans="1:8" ht="16.5" hidden="1" x14ac:dyDescent="0.2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"/>
    <row r="45" spans="1:8" s="59" customFormat="1" ht="16.5" hidden="1" thickBot="1" x14ac:dyDescent="0.25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 x14ac:dyDescent="0.25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 x14ac:dyDescent="0.25">
      <c r="E47" s="62"/>
      <c r="F47" s="63"/>
      <c r="G47" s="63"/>
      <c r="H47" s="63"/>
    </row>
    <row r="48" spans="1:8" s="59" customFormat="1" ht="16.5" hidden="1" thickBot="1" x14ac:dyDescent="0.25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 x14ac:dyDescent="0.25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 x14ac:dyDescent="0.25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"/>
    <row r="52" spans="5:8" s="59" customFormat="1" hidden="1" x14ac:dyDescent="0.2"/>
    <row r="53" spans="5:8" s="59" customFormat="1" ht="16.5" hidden="1" thickBot="1" x14ac:dyDescent="0.25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 x14ac:dyDescent="0.25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 x14ac:dyDescent="0.25">
      <c r="E55" s="62"/>
      <c r="F55" s="63"/>
      <c r="G55" s="63"/>
      <c r="H55" s="63" t="s">
        <v>23</v>
      </c>
    </row>
    <row r="56" spans="5:8" s="59" customFormat="1" ht="16.5" hidden="1" thickBot="1" x14ac:dyDescent="0.25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 x14ac:dyDescent="0.25">
      <c r="E57" s="62"/>
      <c r="F57" s="63">
        <v>0.309</v>
      </c>
      <c r="G57" s="63"/>
      <c r="H57" s="63">
        <v>0.309</v>
      </c>
    </row>
    <row r="58" spans="5:8" s="59" customFormat="1" ht="16.5" hidden="1" thickBot="1" x14ac:dyDescent="0.25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"/>
    <row r="60" spans="5:8" s="59" customFormat="1" hidden="1" x14ac:dyDescent="0.2"/>
    <row r="61" spans="5:8" s="59" customFormat="1" ht="16.5" hidden="1" thickBot="1" x14ac:dyDescent="0.25">
      <c r="E61" s="64">
        <f>SUM(E62:E66)</f>
        <v>2.2207144119200306</v>
      </c>
      <c r="F61" s="64">
        <f>SUM(F62:F66)</f>
        <v>5.4388257335508978</v>
      </c>
      <c r="G61" s="64">
        <f>SUM(G62:G66)</f>
        <v>10.242983460988672</v>
      </c>
      <c r="H61" s="64">
        <f>SUM(H62:H66)</f>
        <v>17.902523606459603</v>
      </c>
    </row>
    <row r="62" spans="5:8" s="59" customFormat="1" ht="16.5" hidden="1" thickBot="1" x14ac:dyDescent="0.25">
      <c r="E62" s="64">
        <f>E54/E46*E14</f>
        <v>2.2207144119200306</v>
      </c>
      <c r="F62" s="64">
        <f>F54/F46*F14</f>
        <v>2.6583905760863087</v>
      </c>
      <c r="G62" s="64">
        <f>G54/G46*G14</f>
        <v>0.90033123185960151</v>
      </c>
      <c r="H62" s="64">
        <f>SUM(E62:G62)</f>
        <v>5.779436219865941</v>
      </c>
    </row>
    <row r="63" spans="5:8" s="59" customFormat="1" ht="16.5" hidden="1" thickBot="1" x14ac:dyDescent="0.25">
      <c r="E63" s="64"/>
      <c r="F63" s="64"/>
      <c r="G63" s="64"/>
      <c r="H63" s="64">
        <f>SUM(E63:G63)</f>
        <v>0</v>
      </c>
    </row>
    <row r="64" spans="5:8" s="59" customFormat="1" ht="16.5" hidden="1" thickBot="1" x14ac:dyDescent="0.25">
      <c r="E64" s="64"/>
      <c r="F64" s="64">
        <f>F56/F48*F16</f>
        <v>1.5553907487309646</v>
      </c>
      <c r="G64" s="64">
        <f>G56/G48*G16</f>
        <v>0.27573310046457605</v>
      </c>
      <c r="H64" s="64">
        <f>SUM(E64:G64)</f>
        <v>1.8311238491955406</v>
      </c>
    </row>
    <row r="65" spans="5:8" s="59" customFormat="1" ht="16.5" hidden="1" thickBot="1" x14ac:dyDescent="0.25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 x14ac:dyDescent="0.25">
      <c r="E66" s="64"/>
      <c r="F66" s="64">
        <f>F58/F50*F18</f>
        <v>1.2250444087336245</v>
      </c>
      <c r="G66" s="64">
        <f>G58/G50*G18</f>
        <v>9.0669191286644946</v>
      </c>
      <c r="H66" s="64">
        <f>SUM(E66:G66)</f>
        <v>10.29196353739812</v>
      </c>
    </row>
    <row r="67" spans="5:8" s="59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2026-01-14T10:13:27Z</dcterms:created>
  <dcterms:modified xsi:type="dcterms:W3CDTF">2026-01-14T10:13:48Z</dcterms:modified>
</cp:coreProperties>
</file>